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QUY II - 2020\DU TOAN NGAN SACH\CONG KHAI DU TOAN\CONG KHAI THUC HIEN DU TOAN\NAM 2023\"/>
    </mc:Choice>
  </mc:AlternateContent>
  <bookViews>
    <workbookView xWindow="120" yWindow="105" windowWidth="23895" windowHeight="9990"/>
  </bookViews>
  <sheets>
    <sheet name="quy 3" sheetId="4" r:id="rId1"/>
  </sheets>
  <externalReferences>
    <externalReference r:id="rId2"/>
  </externalReferences>
  <definedNames>
    <definedName name="_vl2" localSheetId="0">'[1]Sheet9 (2)'!#REF!</definedName>
    <definedName name="_vl2">'[1]Sheet9 (2)'!#REF!</definedName>
    <definedName name="chuong_pl_7" localSheetId="0">'quy 3'!$E$2</definedName>
    <definedName name="_xlnm.Print_Titles" localSheetId="0">'quy 3'!$20:$24</definedName>
  </definedNames>
  <calcPr calcId="162913"/>
</workbook>
</file>

<file path=xl/calcChain.xml><?xml version="1.0" encoding="utf-8"?>
<calcChain xmlns="http://schemas.openxmlformats.org/spreadsheetml/2006/main">
  <c r="F89" i="4" l="1"/>
  <c r="F88" i="4"/>
  <c r="E87" i="4"/>
  <c r="D87" i="4"/>
  <c r="E74" i="4"/>
  <c r="E71" i="4"/>
  <c r="E83" i="4" l="1"/>
  <c r="D79" i="4"/>
  <c r="D29" i="4" s="1"/>
  <c r="D28" i="4" s="1"/>
  <c r="D27" i="4" s="1"/>
  <c r="E77" i="4"/>
  <c r="E65" i="4"/>
  <c r="E63" i="4"/>
  <c r="E58" i="4"/>
  <c r="E55" i="4"/>
  <c r="E50" i="4"/>
  <c r="E48" i="4"/>
  <c r="E42" i="4"/>
  <c r="E34" i="4"/>
  <c r="E31" i="4"/>
  <c r="E80" i="4" l="1"/>
  <c r="F80" i="4" s="1"/>
  <c r="E30" i="4"/>
  <c r="G30" i="4" s="1"/>
  <c r="E79" i="4" l="1"/>
  <c r="G80" i="4"/>
  <c r="E29" i="4"/>
  <c r="F30" i="4"/>
  <c r="E28" i="4" l="1"/>
  <c r="E27" i="4" s="1"/>
</calcChain>
</file>

<file path=xl/sharedStrings.xml><?xml version="1.0" encoding="utf-8"?>
<sst xmlns="http://schemas.openxmlformats.org/spreadsheetml/2006/main" count="115" uniqueCount="112">
  <si>
    <t>Biểu số 03</t>
  </si>
  <si>
    <t>Ban hành kèm theo Thông tư số 90/2018/TT-BTC</t>
  </si>
  <si>
    <t xml:space="preserve"> ngày 28 tháng 9 năm 2018 của Bộ Tài chính</t>
  </si>
  <si>
    <r>
      <t>Đơn vị:</t>
    </r>
    <r>
      <rPr>
        <b/>
        <sz val="13"/>
        <rFont val="Times New Roman"/>
        <family val="1"/>
      </rPr>
      <t xml:space="preserve"> Sở Ngoại vụ Tây Ninh</t>
    </r>
  </si>
  <si>
    <t>CỘNG HÒA XÃ HỘI CHỦ NGHĨA VIỆT NAM</t>
  </si>
  <si>
    <t>Chương: 411</t>
  </si>
  <si>
    <t>Độc lập - Tự do - Hạnh phúc</t>
  </si>
  <si>
    <t xml:space="preserve">CÔNG KHAI THỰC HIỆN DỰ TOÁN THU- CHI NGÂN SÁCH </t>
  </si>
  <si>
    <t xml:space="preserve">         Căn cứ Nghị định số 163/2016/NĐ-CP ngày 21 tháng 12 năm 2016 của Chính phủ </t>
  </si>
  <si>
    <t>quy định chi tiết thi hành một số điều của Luật Ngân sách nhà nước;</t>
  </si>
  <si>
    <t xml:space="preserve">         Căn cứ Thông tư số 90/2018/TT-BTC ngày 28 tháng 9 năm 2018 của Bộ Tài chính sửa đổi, </t>
  </si>
  <si>
    <t xml:space="preserve">bổ sung một số điều của Thông tư số 61/2017/TT-BTC ngày 15/6/2017 của Bộ Tài chính hướng </t>
  </si>
  <si>
    <t>dẫn về công khai ngân sách đối với các đơn vị dự toán ngân sách, các tổ chức được ngân sách</t>
  </si>
  <si>
    <t>nhà nước hỗ trợ.</t>
  </si>
  <si>
    <t>như sau:</t>
  </si>
  <si>
    <t>ĐVT: đồng</t>
  </si>
  <si>
    <t>STT</t>
  </si>
  <si>
    <t>Nội dung</t>
  </si>
  <si>
    <t>Thực hiện/Dự toán năm ( tỷ lệ %)</t>
  </si>
  <si>
    <t>A</t>
  </si>
  <si>
    <t>Tổng số thu, chi nộp ngân sách phí, lệ phí</t>
  </si>
  <si>
    <t>B</t>
  </si>
  <si>
    <t>Dự toán chi ngân sách nhà nước</t>
  </si>
  <si>
    <t>I</t>
  </si>
  <si>
    <t>Nguồn ngân sách trong nước</t>
  </si>
  <si>
    <t>Chi quản lý hành chính</t>
  </si>
  <si>
    <t>Kinh phí thực hiện chế độ tự chủ</t>
  </si>
  <si>
    <t>Tiền lương</t>
  </si>
  <si>
    <t>Phụ cấp lương</t>
  </si>
  <si>
    <t>Phụ cấp chức vụ</t>
  </si>
  <si>
    <t>Phụ cấp trách nhiệm</t>
  </si>
  <si>
    <t>Phụ cấp công vụ</t>
  </si>
  <si>
    <t>Phúc lợi tập thể</t>
  </si>
  <si>
    <t>Các khoản đóng góp</t>
  </si>
  <si>
    <t>Bảo hiểm xã hội</t>
  </si>
  <si>
    <t>Bảo hiểm y tế</t>
  </si>
  <si>
    <t>Kinh phí công đoàn</t>
  </si>
  <si>
    <t>Thanh toán dịch vụ công cộng</t>
  </si>
  <si>
    <t>Tiền điện thắp sáng cơ quan</t>
  </si>
  <si>
    <t>Tiền nước sinh hoạt tại cơ quan</t>
  </si>
  <si>
    <t>Vật tư văn phòng</t>
  </si>
  <si>
    <t>Thông tin tuyên truyền, liên lạc</t>
  </si>
  <si>
    <t xml:space="preserve">Cước điện thoại </t>
  </si>
  <si>
    <t xml:space="preserve">Cước phí bưu chính </t>
  </si>
  <si>
    <t>Công tác phí</t>
  </si>
  <si>
    <t>Phụ cấp công tác phí</t>
  </si>
  <si>
    <t>Khoán công tác phí</t>
  </si>
  <si>
    <t>Chi khác</t>
  </si>
  <si>
    <t>Kinh phí không thực hiện tự chủ</t>
  </si>
  <si>
    <t>Kinh phí thực hiện nhiệm vụ</t>
  </si>
  <si>
    <t xml:space="preserve"> - Kiểm soát thủ tục hành chính</t>
  </si>
  <si>
    <t xml:space="preserve"> - Kinh phí đối nội, đối ngoại</t>
  </si>
  <si>
    <t xml:space="preserve"> - Kinh phí Đảng</t>
  </si>
  <si>
    <t xml:space="preserve">Tiền tết CBCC,NLĐ </t>
  </si>
  <si>
    <t>Thủ trưởng đơn vị</t>
  </si>
  <si>
    <t>Phụ cấp khác</t>
  </si>
  <si>
    <t>Vật tư văn phòng khác ( Giấy VS, nước rửa tay, bọc,…)</t>
  </si>
  <si>
    <t>Tuyên truyền</t>
  </si>
  <si>
    <t>Nơi nhận:</t>
  </si>
  <si>
    <t xml:space="preserve"> - Sở Tài chính;</t>
  </si>
  <si>
    <t xml:space="preserve"> - Lưu: VT</t>
  </si>
  <si>
    <t>Văn phòng phẩm</t>
  </si>
  <si>
    <t>Hội nghị</t>
  </si>
  <si>
    <t>Tiền nhiên liệu</t>
  </si>
  <si>
    <t>Tiền vệ sinh môi trường (gom rác thải)</t>
  </si>
  <si>
    <t>Lương biên chế</t>
  </si>
  <si>
    <t>Các khoản đóng góp khác</t>
  </si>
  <si>
    <t>Phụ cấp độc hại</t>
  </si>
  <si>
    <t>Dự toán giao năm 2023</t>
  </si>
  <si>
    <t>Phụ cấp làm đêm, làm thêm giờ</t>
  </si>
  <si>
    <t xml:space="preserve">Lương theo Hợp đồng </t>
  </si>
  <si>
    <t>Bảo hiểm thất nghiệp</t>
  </si>
  <si>
    <t>1.1</t>
  </si>
  <si>
    <t>Các khoản thanh toán khác cho cá nhân</t>
  </si>
  <si>
    <t xml:space="preserve">Khoán điện thoại </t>
  </si>
  <si>
    <t>Chi phí khác</t>
  </si>
  <si>
    <t>Tiền vé máy bay, tàu, xe</t>
  </si>
  <si>
    <t>Tiền thuê phòng ngủ</t>
  </si>
  <si>
    <t>Chi các khoản khác</t>
  </si>
  <si>
    <t>Chi phí thuê mướn</t>
  </si>
  <si>
    <t>Chi phí thuê mướn khác</t>
  </si>
  <si>
    <t>1.2</t>
  </si>
  <si>
    <t>Phụ cấp cấp ủy</t>
  </si>
  <si>
    <t>QUÝ III NĂM 2023</t>
  </si>
  <si>
    <t xml:space="preserve">         Sở Ngoại vụ công khai tình hình thực hiện dự toán thu-chi ngân sách quý III năm 2023 </t>
  </si>
  <si>
    <t>Thực hiện Qúy 3/2022</t>
  </si>
  <si>
    <t>Thực hiện Quý 3/2023</t>
  </si>
  <si>
    <t>Thuê đào tạo lại cán bộ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</si>
  <si>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</si>
  <si>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</si>
  <si>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</si>
  <si>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</si>
  <si>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</si>
  <si>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</si>
  <si>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</si>
  <si>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</si>
  <si>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</si>
  <si>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</si>
  <si>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Ô tô chuyên dùng</t>
  </si>
  <si>
    <t>Thiết bị công nghệ thông tin (PMKT)</t>
  </si>
  <si>
    <t>Sửa chữa, duy tu tài sản</t>
  </si>
  <si>
    <t xml:space="preserve"> - KP Ban chỉ đạo CTBG</t>
  </si>
  <si>
    <t>KP thực hiện CCTL</t>
  </si>
  <si>
    <t>1.13</t>
  </si>
  <si>
    <t>2.1</t>
  </si>
  <si>
    <t>2.2</t>
  </si>
  <si>
    <t>3.1</t>
  </si>
  <si>
    <t>KP tự chủ</t>
  </si>
  <si>
    <t>3.2</t>
  </si>
  <si>
    <t>KP không tự chủ</t>
  </si>
  <si>
    <t>Thực hiện quý III so với cùng kỳ năm trước ( tỷ lệ %)</t>
  </si>
  <si>
    <t>Tây Ninh, ngày          tháng 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</si>
</sst>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40" x14ac:knownFonts="1">
    <font>
      <sz val="12"/>
      <name val="VNI-Time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sz val="14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sz val="14"/>
      <name val="Times New Roman"/>
      <family val="1"/>
    </font>
    <font>
      <i/>
      <sz val="9"/>
      <color rgb="FF000000"/>
      <name val="Times New Roman"/>
      <family val="1"/>
    </font>
    <font>
      <i/>
      <sz val="10"/>
      <color rgb="FF00000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color theme="1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i/>
      <sz val="12"/>
      <name val="VNI-Times"/>
    </font>
    <font>
      <sz val="11"/>
      <color indexed="8"/>
      <name val="Calibri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i/>
      <sz val="8"/>
      <color rgb="FF000000"/>
      <name val="Times New Roman"/>
      <family val="1"/>
    </font>
    <font>
      <u/>
      <sz val="12"/>
      <name val="Times New Roman"/>
      <family val="1"/>
    </font>
    <font>
      <i/>
      <u/>
      <sz val="12"/>
      <name val="Times New Roman"/>
      <family val="1"/>
    </font>
    <font>
      <u val="singleAccounting"/>
      <sz val="12"/>
      <name val="Times New Roman"/>
      <family val="1"/>
    </font>
    <font>
      <u/>
      <sz val="10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/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" fillId="0" borderId="7" applyNumberFormat="0" applyAlignment="0" applyProtection="0">
      <alignment horizontal="left" vertical="center"/>
    </xf>
    <xf numFmtId="0" fontId="7" fillId="0" borderId="8">
      <alignment horizontal="left" vertical="center"/>
    </xf>
    <xf numFmtId="0" fontId="27" fillId="0" borderId="0"/>
    <xf numFmtId="0" fontId="5" fillId="0" borderId="0"/>
    <xf numFmtId="0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/>
    <xf numFmtId="43" fontId="8" fillId="0" borderId="0" xfId="1" applyFont="1" applyAlignment="1"/>
    <xf numFmtId="0" fontId="11" fillId="0" borderId="0" xfId="0" applyFont="1"/>
    <xf numFmtId="43" fontId="8" fillId="0" borderId="0" xfId="1" applyFont="1" applyAlignment="1">
      <alignment horizontal="center"/>
    </xf>
    <xf numFmtId="0" fontId="15" fillId="0" borderId="0" xfId="3" applyFont="1" applyAlignment="1">
      <alignment horizontal="center"/>
    </xf>
    <xf numFmtId="43" fontId="16" fillId="0" borderId="0" xfId="1" applyFont="1" applyAlignment="1">
      <alignment horizont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vertical="center" wrapText="1"/>
    </xf>
    <xf numFmtId="0" fontId="11" fillId="0" borderId="0" xfId="0" applyFont="1" applyAlignment="1"/>
    <xf numFmtId="43" fontId="18" fillId="0" borderId="0" xfId="1" applyFont="1" applyAlignment="1">
      <alignment horizontal="left"/>
    </xf>
    <xf numFmtId="43" fontId="5" fillId="0" borderId="0" xfId="1" applyFont="1"/>
    <xf numFmtId="0" fontId="19" fillId="0" borderId="0" xfId="0" applyFont="1"/>
    <xf numFmtId="0" fontId="19" fillId="0" borderId="0" xfId="0" applyFont="1" applyBorder="1"/>
    <xf numFmtId="43" fontId="19" fillId="0" borderId="0" xfId="1" applyFont="1"/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2" fontId="19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1" applyNumberFormat="1" applyFont="1" applyAlignment="1">
      <alignment horizontal="center"/>
    </xf>
    <xf numFmtId="43" fontId="13" fillId="0" borderId="3" xfId="1" applyFont="1" applyBorder="1" applyAlignment="1">
      <alignment horizontal="right"/>
    </xf>
    <xf numFmtId="43" fontId="21" fillId="0" borderId="0" xfId="1" applyFont="1"/>
    <xf numFmtId="0" fontId="21" fillId="0" borderId="0" xfId="0" applyFont="1"/>
    <xf numFmtId="43" fontId="23" fillId="0" borderId="3" xfId="1" applyFont="1" applyBorder="1" applyAlignment="1">
      <alignment horizontal="right"/>
    </xf>
    <xf numFmtId="43" fontId="23" fillId="0" borderId="3" xfId="1" applyFont="1" applyBorder="1"/>
    <xf numFmtId="43" fontId="13" fillId="0" borderId="3" xfId="1" applyFont="1" applyBorder="1"/>
    <xf numFmtId="0" fontId="13" fillId="0" borderId="3" xfId="0" applyFont="1" applyBorder="1"/>
    <xf numFmtId="43" fontId="23" fillId="0" borderId="3" xfId="1" applyFont="1" applyFill="1" applyBorder="1"/>
    <xf numFmtId="0" fontId="2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/>
    </xf>
    <xf numFmtId="43" fontId="13" fillId="0" borderId="5" xfId="1" applyFont="1" applyBorder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164" fontId="13" fillId="0" borderId="4" xfId="2" applyNumberFormat="1" applyFont="1" applyBorder="1" applyAlignment="1">
      <alignment horizontal="right"/>
    </xf>
    <xf numFmtId="0" fontId="2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3" fontId="13" fillId="0" borderId="6" xfId="1" applyFont="1" applyBorder="1"/>
    <xf numFmtId="43" fontId="13" fillId="0" borderId="6" xfId="1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left"/>
    </xf>
    <xf numFmtId="43" fontId="23" fillId="0" borderId="0" xfId="1" applyFont="1"/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43" fontId="30" fillId="0" borderId="3" xfId="1" applyFont="1" applyBorder="1" applyAlignment="1">
      <alignment horizontal="right"/>
    </xf>
    <xf numFmtId="0" fontId="31" fillId="0" borderId="0" xfId="0" applyFont="1"/>
    <xf numFmtId="0" fontId="32" fillId="0" borderId="3" xfId="0" applyFont="1" applyBorder="1" applyAlignment="1">
      <alignment horizontal="center"/>
    </xf>
    <xf numFmtId="0" fontId="30" fillId="0" borderId="3" xfId="0" applyFont="1" applyBorder="1" applyAlignment="1">
      <alignment horizontal="left"/>
    </xf>
    <xf numFmtId="43" fontId="30" fillId="0" borderId="3" xfId="1" applyFont="1" applyBorder="1"/>
    <xf numFmtId="43" fontId="32" fillId="0" borderId="3" xfId="1" applyFont="1" applyBorder="1"/>
    <xf numFmtId="49" fontId="30" fillId="0" borderId="3" xfId="0" applyNumberFormat="1" applyFont="1" applyBorder="1" applyAlignment="1">
      <alignment horizontal="left"/>
    </xf>
    <xf numFmtId="0" fontId="30" fillId="0" borderId="3" xfId="0" applyFont="1" applyBorder="1"/>
    <xf numFmtId="43" fontId="32" fillId="0" borderId="3" xfId="1" applyFont="1" applyBorder="1" applyAlignment="1">
      <alignment horizontal="right"/>
    </xf>
    <xf numFmtId="43" fontId="30" fillId="0" borderId="3" xfId="1" applyFont="1" applyFill="1" applyBorder="1"/>
    <xf numFmtId="43" fontId="33" fillId="0" borderId="3" xfId="1" applyFont="1" applyBorder="1"/>
    <xf numFmtId="43" fontId="30" fillId="0" borderId="3" xfId="1" applyFont="1" applyBorder="1" applyAlignment="1">
      <alignment horizontal="right" vertic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9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32" fillId="0" borderId="0" xfId="0" applyFont="1"/>
    <xf numFmtId="0" fontId="13" fillId="0" borderId="3" xfId="0" applyFont="1" applyBorder="1" applyAlignment="1">
      <alignment horizontal="center"/>
    </xf>
    <xf numFmtId="0" fontId="22" fillId="0" borderId="0" xfId="0" applyFont="1"/>
    <xf numFmtId="0" fontId="34" fillId="0" borderId="0" xfId="0" applyFont="1" applyAlignment="1">
      <alignment horizontal="center"/>
    </xf>
    <xf numFmtId="165" fontId="5" fillId="0" borderId="0" xfId="1" applyNumberFormat="1" applyFont="1" applyAlignment="1">
      <alignment horizontal="right"/>
    </xf>
    <xf numFmtId="165" fontId="8" fillId="0" borderId="0" xfId="1" applyNumberFormat="1" applyFont="1" applyAlignment="1"/>
    <xf numFmtId="165" fontId="19" fillId="0" borderId="1" xfId="0" applyNumberFormat="1" applyFont="1" applyBorder="1" applyAlignment="1">
      <alignment horizontal="center"/>
    </xf>
    <xf numFmtId="165" fontId="19" fillId="0" borderId="5" xfId="0" applyNumberFormat="1" applyFont="1" applyBorder="1" applyAlignment="1">
      <alignment horizontal="center"/>
    </xf>
    <xf numFmtId="165" fontId="13" fillId="0" borderId="4" xfId="1" applyNumberFormat="1" applyFont="1" applyBorder="1" applyAlignment="1">
      <alignment horizontal="right"/>
    </xf>
    <xf numFmtId="165" fontId="13" fillId="0" borderId="3" xfId="1" applyNumberFormat="1" applyFont="1" applyBorder="1" applyAlignment="1">
      <alignment horizontal="right"/>
    </xf>
    <xf numFmtId="165" fontId="23" fillId="0" borderId="3" xfId="1" applyNumberFormat="1" applyFont="1" applyBorder="1" applyAlignment="1">
      <alignment horizontal="right"/>
    </xf>
    <xf numFmtId="165" fontId="30" fillId="0" borderId="3" xfId="1" applyNumberFormat="1" applyFont="1" applyBorder="1" applyAlignment="1">
      <alignment horizontal="right"/>
    </xf>
    <xf numFmtId="165" fontId="13" fillId="0" borderId="5" xfId="1" applyNumberFormat="1" applyFont="1" applyBorder="1" applyAlignment="1">
      <alignment horizontal="right"/>
    </xf>
    <xf numFmtId="165" fontId="13" fillId="0" borderId="6" xfId="1" applyNumberFormat="1" applyFont="1" applyBorder="1" applyAlignment="1">
      <alignment horizontal="right"/>
    </xf>
    <xf numFmtId="165" fontId="23" fillId="0" borderId="0" xfId="1" applyNumberFormat="1" applyFont="1" applyAlignment="1">
      <alignment horizontal="right"/>
    </xf>
    <xf numFmtId="165" fontId="13" fillId="0" borderId="3" xfId="1" applyNumberFormat="1" applyFont="1" applyBorder="1" applyAlignment="1">
      <alignment horizontal="center"/>
    </xf>
    <xf numFmtId="165" fontId="23" fillId="0" borderId="3" xfId="1" applyNumberFormat="1" applyFont="1" applyBorder="1" applyAlignment="1">
      <alignment horizontal="center"/>
    </xf>
    <xf numFmtId="165" fontId="30" fillId="0" borderId="3" xfId="1" applyNumberFormat="1" applyFont="1" applyBorder="1" applyAlignment="1">
      <alignment horizontal="center"/>
    </xf>
    <xf numFmtId="165" fontId="13" fillId="0" borderId="0" xfId="1" applyNumberFormat="1" applyFont="1" applyAlignment="1">
      <alignment horizontal="center"/>
    </xf>
    <xf numFmtId="165" fontId="18" fillId="0" borderId="3" xfId="0" applyNumberFormat="1" applyFont="1" applyBorder="1" applyAlignment="1">
      <alignment horizontal="center"/>
    </xf>
    <xf numFmtId="165" fontId="30" fillId="0" borderId="3" xfId="1" applyNumberFormat="1" applyFont="1" applyBorder="1"/>
    <xf numFmtId="165" fontId="30" fillId="0" borderId="3" xfId="1" applyNumberFormat="1" applyFont="1" applyBorder="1" applyAlignment="1">
      <alignment horizontal="right" vertical="center"/>
    </xf>
    <xf numFmtId="165" fontId="12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5" fontId="25" fillId="0" borderId="3" xfId="4" applyNumberFormat="1" applyFont="1" applyBorder="1"/>
    <xf numFmtId="165" fontId="25" fillId="0" borderId="3" xfId="6" applyNumberFormat="1" applyFont="1" applyBorder="1"/>
    <xf numFmtId="43" fontId="35" fillId="0" borderId="3" xfId="1" applyFont="1" applyBorder="1"/>
    <xf numFmtId="0" fontId="35" fillId="0" borderId="3" xfId="0" applyFont="1" applyBorder="1" applyAlignment="1">
      <alignment horizontal="center"/>
    </xf>
    <xf numFmtId="0" fontId="35" fillId="0" borderId="3" xfId="0" quotePrefix="1" applyFont="1" applyBorder="1" applyAlignment="1">
      <alignment horizontal="left"/>
    </xf>
    <xf numFmtId="165" fontId="35" fillId="0" borderId="3" xfId="1" applyNumberFormat="1" applyFont="1" applyBorder="1" applyAlignment="1">
      <alignment horizontal="right"/>
    </xf>
    <xf numFmtId="0" fontId="35" fillId="0" borderId="3" xfId="0" applyFont="1" applyBorder="1"/>
    <xf numFmtId="0" fontId="35" fillId="0" borderId="3" xfId="0" applyFont="1" applyBorder="1" applyAlignment="1">
      <alignment horizontal="left"/>
    </xf>
    <xf numFmtId="43" fontId="35" fillId="0" borderId="3" xfId="1" applyFont="1" applyBorder="1" applyAlignment="1">
      <alignment horizontal="right" vertical="center"/>
    </xf>
    <xf numFmtId="0" fontId="30" fillId="0" borderId="3" xfId="0" applyFont="1" applyBorder="1" applyAlignment="1">
      <alignment horizontal="center"/>
    </xf>
    <xf numFmtId="43" fontId="30" fillId="0" borderId="3" xfId="1" applyFont="1" applyBorder="1" applyAlignment="1">
      <alignment horizontal="left"/>
    </xf>
    <xf numFmtId="43" fontId="36" fillId="0" borderId="3" xfId="1" applyFont="1" applyBorder="1" applyAlignment="1">
      <alignment horizontal="center"/>
    </xf>
    <xf numFmtId="43" fontId="35" fillId="0" borderId="3" xfId="1" applyFont="1" applyBorder="1" applyAlignment="1">
      <alignment horizontal="center"/>
    </xf>
    <xf numFmtId="165" fontId="37" fillId="0" borderId="3" xfId="1" applyNumberFormat="1" applyFont="1" applyBorder="1" applyAlignment="1">
      <alignment horizontal="right"/>
    </xf>
    <xf numFmtId="165" fontId="35" fillId="0" borderId="3" xfId="1" applyNumberFormat="1" applyFont="1" applyBorder="1"/>
    <xf numFmtId="0" fontId="36" fillId="0" borderId="3" xfId="0" applyFont="1" applyBorder="1" applyAlignment="1">
      <alignment horizontal="center"/>
    </xf>
    <xf numFmtId="43" fontId="24" fillId="0" borderId="3" xfId="1" applyFont="1" applyBorder="1"/>
    <xf numFmtId="43" fontId="35" fillId="0" borderId="3" xfId="1" applyFont="1" applyBorder="1" applyAlignment="1">
      <alignment horizontal="right"/>
    </xf>
    <xf numFmtId="0" fontId="38" fillId="0" borderId="0" xfId="0" applyFont="1"/>
    <xf numFmtId="10" fontId="13" fillId="0" borderId="12" xfId="2" applyNumberFormat="1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165" fontId="13" fillId="0" borderId="12" xfId="1" applyNumberFormat="1" applyFont="1" applyBorder="1" applyAlignment="1">
      <alignment horizontal="center"/>
    </xf>
    <xf numFmtId="165" fontId="13" fillId="0" borderId="12" xfId="1" applyNumberFormat="1" applyFont="1" applyBorder="1"/>
    <xf numFmtId="0" fontId="13" fillId="0" borderId="6" xfId="0" applyFont="1" applyBorder="1" applyAlignment="1">
      <alignment horizontal="left"/>
    </xf>
    <xf numFmtId="165" fontId="13" fillId="0" borderId="6" xfId="1" applyNumberFormat="1" applyFont="1" applyBorder="1" applyAlignment="1">
      <alignment horizontal="center"/>
    </xf>
    <xf numFmtId="165" fontId="13" fillId="0" borderId="6" xfId="1" applyNumberFormat="1" applyFont="1" applyBorder="1"/>
    <xf numFmtId="10" fontId="13" fillId="0" borderId="13" xfId="2" applyNumberFormat="1" applyFont="1" applyBorder="1" applyAlignment="1">
      <alignment horizontal="right"/>
    </xf>
    <xf numFmtId="0" fontId="23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165" fontId="23" fillId="0" borderId="11" xfId="1" applyNumberFormat="1" applyFont="1" applyBorder="1" applyAlignment="1">
      <alignment horizontal="center"/>
    </xf>
    <xf numFmtId="165" fontId="23" fillId="0" borderId="11" xfId="1" applyNumberFormat="1" applyFont="1" applyBorder="1"/>
    <xf numFmtId="165" fontId="23" fillId="0" borderId="11" xfId="1" applyNumberFormat="1" applyFont="1" applyBorder="1" applyAlignment="1">
      <alignment horizontal="right"/>
    </xf>
    <xf numFmtId="164" fontId="23" fillId="0" borderId="4" xfId="2" applyNumberFormat="1" applyFont="1" applyBorder="1" applyAlignment="1">
      <alignment horizontal="right"/>
    </xf>
    <xf numFmtId="0" fontId="39" fillId="0" borderId="0" xfId="0" applyFont="1"/>
    <xf numFmtId="0" fontId="9" fillId="0" borderId="0" xfId="0" applyFont="1" applyAlignment="1">
      <alignment horizontal="center"/>
    </xf>
    <xf numFmtId="0" fontId="20" fillId="0" borderId="0" xfId="3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3" fontId="21" fillId="2" borderId="1" xfId="1" applyFont="1" applyFill="1" applyBorder="1" applyAlignment="1">
      <alignment horizontal="center" vertical="center" wrapText="1"/>
    </xf>
    <xf numFmtId="43" fontId="21" fillId="0" borderId="1" xfId="1" applyFont="1" applyBorder="1" applyAlignment="1">
      <alignment horizontal="center" vertical="center" wrapText="1"/>
    </xf>
    <xf numFmtId="165" fontId="21" fillId="0" borderId="1" xfId="1" applyNumberFormat="1" applyFont="1" applyBorder="1" applyAlignment="1">
      <alignment horizontal="center" vertical="center" wrapText="1"/>
    </xf>
  </cellXfs>
  <cellStyles count="49">
    <cellStyle name="=" xfId="7"/>
    <cellStyle name="Comma" xfId="1" builtinId="3"/>
    <cellStyle name="Comma [0] 2" xfId="8"/>
    <cellStyle name="Comma [0] 2 2" xfId="9"/>
    <cellStyle name="Comma [0] 2 2 2" xfId="10"/>
    <cellStyle name="Comma [0] 3" xfId="11"/>
    <cellStyle name="Comma [0] 3 2" xfId="12"/>
    <cellStyle name="Comma [0] 4" xfId="13"/>
    <cellStyle name="Comma 10" xfId="14"/>
    <cellStyle name="Comma 11" xfId="6"/>
    <cellStyle name="Comma 11 2" xfId="46"/>
    <cellStyle name="Comma 11 2 2" xfId="48"/>
    <cellStyle name="Comma 12" xfId="5"/>
    <cellStyle name="Comma 13" xfId="4"/>
    <cellStyle name="Comma 13 2" xfId="45"/>
    <cellStyle name="Comma 13 2 2" xfId="47"/>
    <cellStyle name="Comma 14" xfId="15"/>
    <cellStyle name="Comma 15" xfId="16"/>
    <cellStyle name="Comma 16" xfId="17"/>
    <cellStyle name="Comma 17" xfId="18"/>
    <cellStyle name="Comma 2" xfId="19"/>
    <cellStyle name="Comma 2 2" xfId="20"/>
    <cellStyle name="Comma 2 2 2" xfId="21"/>
    <cellStyle name="Comma 3" xfId="22"/>
    <cellStyle name="Comma 3 2" xfId="23"/>
    <cellStyle name="Comma 3 2 2" xfId="24"/>
    <cellStyle name="Comma 4" xfId="25"/>
    <cellStyle name="Comma 4 2" xfId="26"/>
    <cellStyle name="Comma 4 2 2" xfId="27"/>
    <cellStyle name="Comma 4 3" xfId="28"/>
    <cellStyle name="Comma 5" xfId="29"/>
    <cellStyle name="Comma 6" xfId="30"/>
    <cellStyle name="Comma 7" xfId="31"/>
    <cellStyle name="Comma 8" xfId="32"/>
    <cellStyle name="Comma 9" xfId="33"/>
    <cellStyle name="Header1" xfId="34"/>
    <cellStyle name="Header2" xfId="35"/>
    <cellStyle name="Normal" xfId="0" builtinId="0"/>
    <cellStyle name="Normal 2" xfId="36"/>
    <cellStyle name="Normal 2 2" xfId="37"/>
    <cellStyle name="Normal 2 2 2" xfId="38"/>
    <cellStyle name="Normal 3" xfId="39"/>
    <cellStyle name="Normal 3 2" xfId="40"/>
    <cellStyle name="Normal 3 2 2" xfId="41"/>
    <cellStyle name="Normal 3 3" xfId="42"/>
    <cellStyle name="Normal 4" xfId="43"/>
    <cellStyle name="Normal 5" xfId="44"/>
    <cellStyle name="Normal 6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8</xdr:row>
      <xdr:rowOff>228600</xdr:rowOff>
    </xdr:from>
    <xdr:to>
      <xdr:col>3</xdr:col>
      <xdr:colOff>809625</xdr:colOff>
      <xdr:row>8</xdr:row>
      <xdr:rowOff>230188</xdr:rowOff>
    </xdr:to>
    <xdr:cxnSp macro="">
      <xdr:nvCxnSpPr>
        <xdr:cNvPr id="2" name="Straight Connector 1"/>
        <xdr:cNvCxnSpPr/>
      </xdr:nvCxnSpPr>
      <xdr:spPr>
        <a:xfrm>
          <a:off x="3333750" y="2133600"/>
          <a:ext cx="5524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714375</xdr:colOff>
      <xdr:row>5</xdr:row>
      <xdr:rowOff>219075</xdr:rowOff>
    </xdr:from>
    <xdr:to>
      <xdr:col>5</xdr:col>
      <xdr:colOff>342900</xdr:colOff>
      <xdr:row>5</xdr:row>
      <xdr:rowOff>220663</xdr:rowOff>
    </xdr:to>
    <xdr:cxnSp macro="">
      <xdr:nvCxnSpPr>
        <xdr:cNvPr id="3" name="Straight Connector 2"/>
        <xdr:cNvCxnSpPr/>
      </xdr:nvCxnSpPr>
      <xdr:spPr>
        <a:xfrm>
          <a:off x="3790950" y="1409700"/>
          <a:ext cx="17811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lieuly2005/Taichinh2005/LUUDIA/HUNG/LUUXLS/KHKTHUAT/CYEN/LUUXLS/KHKTHUAT/CBINH/NKUBAN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Sheet1 (4)"/>
      <sheetName val="Sheet1 (5)"/>
      <sheetName val="Sheet9 (2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topLeftCell="A70" workbookViewId="0">
      <selection activeCell="D99" sqref="D99"/>
    </sheetView>
  </sheetViews>
  <sheetFormatPr defaultRowHeight="18.75" x14ac:dyDescent="0.3"/>
  <cols>
    <col min="1" max="1" width="6.5" style="1" customWidth="1"/>
    <col min="2" max="2" width="33.875" style="2" customWidth="1"/>
    <col min="3" max="3" width="16.875" style="2" hidden="1" customWidth="1"/>
    <col min="4" max="4" width="14.125" style="18" customWidth="1"/>
    <col min="5" max="5" width="14.125" style="78" customWidth="1"/>
    <col min="6" max="6" width="8.75" style="18" customWidth="1"/>
    <col min="7" max="7" width="11.625" style="18" customWidth="1"/>
    <col min="8" max="10" width="13.75" style="1" bestFit="1" customWidth="1"/>
    <col min="11" max="11" width="20.375" style="1" customWidth="1"/>
    <col min="12" max="16384" width="9" style="1"/>
  </cols>
  <sheetData>
    <row r="1" spans="1:7" x14ac:dyDescent="0.3">
      <c r="F1" s="3" t="s">
        <v>0</v>
      </c>
      <c r="G1" s="4"/>
    </row>
    <row r="2" spans="1:7" x14ac:dyDescent="0.3">
      <c r="A2" s="5"/>
      <c r="B2" s="6"/>
      <c r="C2" s="6"/>
      <c r="E2" s="133" t="s">
        <v>1</v>
      </c>
      <c r="F2" s="133"/>
      <c r="G2" s="133"/>
    </row>
    <row r="3" spans="1:7" x14ac:dyDescent="0.3">
      <c r="B3" s="8"/>
      <c r="C3" s="8"/>
      <c r="D3" s="9"/>
      <c r="F3" s="77" t="s">
        <v>2</v>
      </c>
      <c r="G3" s="7"/>
    </row>
    <row r="4" spans="1:7" x14ac:dyDescent="0.3">
      <c r="B4" s="8"/>
      <c r="C4" s="8"/>
      <c r="D4" s="9"/>
      <c r="E4" s="79"/>
      <c r="F4" s="7"/>
      <c r="G4" s="7"/>
    </row>
    <row r="5" spans="1:7" x14ac:dyDescent="0.3">
      <c r="A5" s="10" t="s">
        <v>3</v>
      </c>
      <c r="B5" s="8"/>
      <c r="C5" s="8"/>
      <c r="D5" s="9"/>
      <c r="E5" s="92" t="s">
        <v>4</v>
      </c>
      <c r="G5" s="9"/>
    </row>
    <row r="6" spans="1:7" x14ac:dyDescent="0.3">
      <c r="A6" s="10" t="s">
        <v>5</v>
      </c>
      <c r="B6" s="8"/>
      <c r="C6" s="8"/>
      <c r="D6" s="9"/>
      <c r="E6" s="92" t="s">
        <v>6</v>
      </c>
      <c r="G6" s="9"/>
    </row>
    <row r="7" spans="1:7" x14ac:dyDescent="0.3">
      <c r="B7" s="8"/>
      <c r="C7" s="8"/>
      <c r="D7" s="9"/>
      <c r="E7" s="79"/>
      <c r="F7" s="9"/>
      <c r="G7" s="9"/>
    </row>
    <row r="8" spans="1:7" x14ac:dyDescent="0.3">
      <c r="B8" s="8"/>
      <c r="C8" s="8"/>
      <c r="D8" s="12" t="s">
        <v>7</v>
      </c>
      <c r="E8" s="79"/>
      <c r="F8" s="9"/>
      <c r="G8" s="9"/>
    </row>
    <row r="9" spans="1:7" x14ac:dyDescent="0.3">
      <c r="B9" s="8"/>
      <c r="C9" s="8"/>
      <c r="D9" s="13" t="s">
        <v>83</v>
      </c>
      <c r="E9" s="79"/>
      <c r="F9" s="9"/>
      <c r="G9" s="9"/>
    </row>
    <row r="10" spans="1:7" ht="11.25" customHeight="1" x14ac:dyDescent="0.3">
      <c r="B10" s="8"/>
      <c r="C10" s="8"/>
      <c r="D10" s="9"/>
      <c r="E10" s="79"/>
      <c r="F10" s="9"/>
      <c r="G10" s="9"/>
    </row>
    <row r="11" spans="1:7" ht="18.75" customHeight="1" x14ac:dyDescent="0.3">
      <c r="B11" s="14" t="s">
        <v>8</v>
      </c>
      <c r="C11" s="15"/>
      <c r="D11" s="15"/>
      <c r="E11" s="79"/>
      <c r="F11" s="9"/>
      <c r="G11" s="9"/>
    </row>
    <row r="12" spans="1:7" ht="18.75" customHeight="1" x14ac:dyDescent="0.3">
      <c r="B12" s="14" t="s">
        <v>9</v>
      </c>
      <c r="C12" s="15"/>
      <c r="D12" s="15"/>
      <c r="E12" s="79"/>
      <c r="F12" s="9"/>
      <c r="G12" s="9"/>
    </row>
    <row r="13" spans="1:7" ht="18.75" customHeight="1" x14ac:dyDescent="0.3">
      <c r="B13" s="14" t="s">
        <v>10</v>
      </c>
      <c r="C13" s="14"/>
      <c r="D13" s="14"/>
      <c r="E13" s="79"/>
      <c r="F13" s="9"/>
      <c r="G13" s="9"/>
    </row>
    <row r="14" spans="1:7" ht="18.75" customHeight="1" x14ac:dyDescent="0.3">
      <c r="B14" s="14" t="s">
        <v>11</v>
      </c>
      <c r="C14" s="14"/>
      <c r="D14" s="14"/>
      <c r="E14" s="79"/>
      <c r="F14" s="9"/>
      <c r="G14" s="9"/>
    </row>
    <row r="15" spans="1:7" ht="18.75" customHeight="1" x14ac:dyDescent="0.3">
      <c r="B15" s="14" t="s">
        <v>12</v>
      </c>
      <c r="C15" s="14"/>
      <c r="D15" s="14"/>
      <c r="E15" s="79"/>
      <c r="F15" s="9"/>
      <c r="G15" s="9"/>
    </row>
    <row r="16" spans="1:7" ht="18.75" customHeight="1" x14ac:dyDescent="0.3">
      <c r="B16" s="14" t="s">
        <v>13</v>
      </c>
      <c r="C16" s="14"/>
      <c r="D16" s="14"/>
      <c r="E16" s="79"/>
      <c r="F16" s="9"/>
      <c r="G16" s="9"/>
    </row>
    <row r="17" spans="1:11" ht="18.75" customHeight="1" x14ac:dyDescent="0.3">
      <c r="B17" s="14" t="s">
        <v>84</v>
      </c>
      <c r="C17" s="14"/>
      <c r="D17" s="14"/>
      <c r="E17" s="79"/>
      <c r="F17" s="9"/>
      <c r="G17" s="9"/>
    </row>
    <row r="18" spans="1:11" x14ac:dyDescent="0.3">
      <c r="B18" s="16" t="s">
        <v>14</v>
      </c>
      <c r="C18" s="8"/>
      <c r="D18" s="9"/>
      <c r="E18" s="79"/>
      <c r="F18" s="9"/>
      <c r="G18" s="9"/>
    </row>
    <row r="19" spans="1:11" x14ac:dyDescent="0.3">
      <c r="F19" s="17" t="s">
        <v>15</v>
      </c>
      <c r="K19" s="18"/>
    </row>
    <row r="20" spans="1:11" s="19" customFormat="1" ht="16.5" customHeight="1" x14ac:dyDescent="0.25">
      <c r="A20" s="135" t="s">
        <v>16</v>
      </c>
      <c r="B20" s="135" t="s">
        <v>17</v>
      </c>
      <c r="C20" s="136" t="s">
        <v>85</v>
      </c>
      <c r="D20" s="137" t="s">
        <v>68</v>
      </c>
      <c r="E20" s="138" t="s">
        <v>86</v>
      </c>
      <c r="F20" s="137" t="s">
        <v>18</v>
      </c>
      <c r="G20" s="137" t="s">
        <v>110</v>
      </c>
      <c r="I20" s="134"/>
      <c r="J20" s="134"/>
    </row>
    <row r="21" spans="1:11" s="19" customFormat="1" ht="15" customHeight="1" x14ac:dyDescent="0.25">
      <c r="A21" s="135"/>
      <c r="B21" s="135"/>
      <c r="C21" s="136"/>
      <c r="D21" s="137"/>
      <c r="E21" s="138"/>
      <c r="F21" s="137"/>
      <c r="G21" s="137"/>
      <c r="I21" s="134"/>
      <c r="J21" s="134"/>
    </row>
    <row r="22" spans="1:11" s="19" customFormat="1" ht="15" x14ac:dyDescent="0.25">
      <c r="A22" s="135"/>
      <c r="B22" s="135"/>
      <c r="C22" s="136"/>
      <c r="D22" s="137"/>
      <c r="E22" s="138"/>
      <c r="F22" s="137"/>
      <c r="G22" s="137"/>
      <c r="I22" s="134"/>
      <c r="J22" s="134"/>
    </row>
    <row r="23" spans="1:11" s="19" customFormat="1" ht="15" x14ac:dyDescent="0.25">
      <c r="A23" s="135"/>
      <c r="B23" s="135"/>
      <c r="C23" s="136"/>
      <c r="D23" s="137"/>
      <c r="E23" s="138"/>
      <c r="F23" s="137"/>
      <c r="G23" s="137"/>
      <c r="I23" s="20"/>
      <c r="J23" s="134"/>
      <c r="K23" s="21"/>
    </row>
    <row r="24" spans="1:11" s="19" customFormat="1" ht="15" x14ac:dyDescent="0.25">
      <c r="A24" s="135"/>
      <c r="B24" s="135"/>
      <c r="C24" s="136"/>
      <c r="D24" s="137"/>
      <c r="E24" s="138"/>
      <c r="F24" s="137"/>
      <c r="G24" s="137"/>
      <c r="K24" s="21"/>
    </row>
    <row r="25" spans="1:11" s="23" customFormat="1" ht="15" x14ac:dyDescent="0.25">
      <c r="A25" s="22">
        <v>1</v>
      </c>
      <c r="B25" s="22">
        <v>2</v>
      </c>
      <c r="C25" s="22">
        <v>1</v>
      </c>
      <c r="D25" s="22">
        <v>3</v>
      </c>
      <c r="E25" s="80">
        <v>4</v>
      </c>
      <c r="F25" s="22">
        <v>5</v>
      </c>
      <c r="G25" s="22">
        <v>6</v>
      </c>
      <c r="K25" s="24"/>
    </row>
    <row r="26" spans="1:11" s="23" customFormat="1" ht="18" customHeight="1" x14ac:dyDescent="0.25">
      <c r="A26" s="67" t="s">
        <v>19</v>
      </c>
      <c r="B26" s="68" t="s">
        <v>20</v>
      </c>
      <c r="C26" s="69"/>
      <c r="D26" s="69"/>
      <c r="E26" s="81"/>
      <c r="F26" s="69"/>
      <c r="G26" s="69"/>
      <c r="K26" s="24"/>
    </row>
    <row r="27" spans="1:11" s="23" customFormat="1" ht="18" customHeight="1" x14ac:dyDescent="0.25">
      <c r="A27" s="70" t="s">
        <v>21</v>
      </c>
      <c r="B27" s="71" t="s">
        <v>22</v>
      </c>
      <c r="C27" s="72"/>
      <c r="D27" s="83">
        <f>D28</f>
        <v>3889400000</v>
      </c>
      <c r="E27" s="93">
        <f>E28</f>
        <v>817679943</v>
      </c>
      <c r="F27" s="72"/>
      <c r="G27" s="72"/>
      <c r="K27" s="24"/>
    </row>
    <row r="28" spans="1:11" s="25" customFormat="1" ht="18" customHeight="1" x14ac:dyDescent="0.25">
      <c r="A28" s="70" t="s">
        <v>23</v>
      </c>
      <c r="B28" s="71" t="s">
        <v>24</v>
      </c>
      <c r="C28" s="73"/>
      <c r="D28" s="83">
        <f>D29</f>
        <v>3889400000</v>
      </c>
      <c r="E28" s="93">
        <f>E29</f>
        <v>817679943</v>
      </c>
      <c r="F28" s="73"/>
      <c r="G28" s="73"/>
      <c r="K28" s="26"/>
    </row>
    <row r="29" spans="1:11" s="25" customFormat="1" ht="18" customHeight="1" x14ac:dyDescent="0.25">
      <c r="A29" s="70" t="s">
        <v>23</v>
      </c>
      <c r="B29" s="71" t="s">
        <v>25</v>
      </c>
      <c r="C29" s="73"/>
      <c r="D29" s="83">
        <f>D30+D79</f>
        <v>3889400000</v>
      </c>
      <c r="E29" s="93">
        <f>E30+E79</f>
        <v>817679943</v>
      </c>
      <c r="F29" s="73"/>
      <c r="G29" s="73"/>
      <c r="K29" s="26"/>
    </row>
    <row r="30" spans="1:11" s="29" customFormat="1" ht="18" customHeight="1" x14ac:dyDescent="0.25">
      <c r="A30" s="65">
        <v>1</v>
      </c>
      <c r="B30" s="66" t="s">
        <v>26</v>
      </c>
      <c r="C30" s="83">
        <v>663777789</v>
      </c>
      <c r="D30" s="83">
        <v>3263000000</v>
      </c>
      <c r="E30" s="82">
        <f>E31+E34+E41+E42+E48+E50+E55+E58+E63+E65+E71+E74+E77</f>
        <v>734483683</v>
      </c>
      <c r="F30" s="42">
        <f>E30/D30</f>
        <v>0.22509460098069262</v>
      </c>
      <c r="G30" s="42">
        <f>E30/C30</f>
        <v>1.1065204277270566</v>
      </c>
      <c r="I30" s="28"/>
    </row>
    <row r="31" spans="1:11" s="76" customFormat="1" ht="18" customHeight="1" x14ac:dyDescent="0.25">
      <c r="A31" s="101" t="s">
        <v>72</v>
      </c>
      <c r="B31" s="105" t="s">
        <v>27</v>
      </c>
      <c r="C31" s="105"/>
      <c r="D31" s="106"/>
      <c r="E31" s="103">
        <f>SUM(E32:E33)</f>
        <v>365097000</v>
      </c>
      <c r="F31" s="30"/>
      <c r="G31" s="30"/>
    </row>
    <row r="32" spans="1:11" s="54" customFormat="1" ht="18" customHeight="1" x14ac:dyDescent="0.25">
      <c r="A32" s="107"/>
      <c r="B32" s="56" t="s">
        <v>65</v>
      </c>
      <c r="C32" s="56"/>
      <c r="D32" s="108"/>
      <c r="E32" s="85">
        <v>304943400</v>
      </c>
      <c r="F32" s="57"/>
      <c r="G32" s="57"/>
    </row>
    <row r="33" spans="1:7" s="54" customFormat="1" ht="18" customHeight="1" x14ac:dyDescent="0.25">
      <c r="A33" s="107"/>
      <c r="B33" s="56" t="s">
        <v>70</v>
      </c>
      <c r="C33" s="56"/>
      <c r="D33" s="109"/>
      <c r="E33" s="85">
        <v>60153600</v>
      </c>
      <c r="F33" s="57"/>
      <c r="G33" s="57"/>
    </row>
    <row r="34" spans="1:7" s="76" customFormat="1" ht="18" customHeight="1" x14ac:dyDescent="0.25">
      <c r="A34" s="101" t="s">
        <v>81</v>
      </c>
      <c r="B34" s="105" t="s">
        <v>28</v>
      </c>
      <c r="C34" s="105"/>
      <c r="D34" s="110"/>
      <c r="E34" s="103">
        <f>SUM(E35:E40)</f>
        <v>106840125</v>
      </c>
      <c r="F34" s="30"/>
      <c r="G34" s="30"/>
    </row>
    <row r="35" spans="1:7" s="54" customFormat="1" ht="18" customHeight="1" x14ac:dyDescent="0.25">
      <c r="A35" s="55"/>
      <c r="B35" s="56" t="s">
        <v>29</v>
      </c>
      <c r="C35" s="56"/>
      <c r="D35" s="58"/>
      <c r="E35" s="85">
        <v>18476000</v>
      </c>
      <c r="F35" s="57"/>
      <c r="G35" s="57"/>
    </row>
    <row r="36" spans="1:7" s="54" customFormat="1" ht="18" customHeight="1" x14ac:dyDescent="0.25">
      <c r="A36" s="55"/>
      <c r="B36" s="56" t="s">
        <v>69</v>
      </c>
      <c r="C36" s="56"/>
      <c r="D36" s="58"/>
      <c r="E36" s="85">
        <v>2000000</v>
      </c>
      <c r="F36" s="57"/>
      <c r="G36" s="57"/>
    </row>
    <row r="37" spans="1:7" s="54" customFormat="1" ht="18" customHeight="1" x14ac:dyDescent="0.25">
      <c r="A37" s="55"/>
      <c r="B37" s="56" t="s">
        <v>67</v>
      </c>
      <c r="C37" s="56"/>
      <c r="D37" s="57"/>
      <c r="E37" s="85">
        <v>894000</v>
      </c>
      <c r="F37" s="57"/>
      <c r="G37" s="57"/>
    </row>
    <row r="38" spans="1:7" s="54" customFormat="1" ht="18" customHeight="1" x14ac:dyDescent="0.25">
      <c r="A38" s="55"/>
      <c r="B38" s="59" t="s">
        <v>30</v>
      </c>
      <c r="C38" s="59"/>
      <c r="D38" s="57"/>
      <c r="E38" s="85">
        <v>894000</v>
      </c>
      <c r="F38" s="57"/>
      <c r="G38" s="57"/>
    </row>
    <row r="39" spans="1:7" s="54" customFormat="1" ht="18" customHeight="1" x14ac:dyDescent="0.25">
      <c r="A39" s="55"/>
      <c r="B39" s="56" t="s">
        <v>31</v>
      </c>
      <c r="C39" s="56"/>
      <c r="D39" s="57"/>
      <c r="E39" s="85">
        <v>80854850</v>
      </c>
      <c r="F39" s="57"/>
      <c r="G39" s="57"/>
    </row>
    <row r="40" spans="1:7" s="54" customFormat="1" ht="18" customHeight="1" x14ac:dyDescent="0.25">
      <c r="A40" s="55"/>
      <c r="B40" s="56" t="s">
        <v>55</v>
      </c>
      <c r="C40" s="56"/>
      <c r="D40" s="57"/>
      <c r="E40" s="85">
        <v>3721275</v>
      </c>
      <c r="F40" s="57"/>
      <c r="G40" s="57"/>
    </row>
    <row r="41" spans="1:7" s="76" customFormat="1" ht="18" customHeight="1" x14ac:dyDescent="0.25">
      <c r="A41" s="101" t="s">
        <v>88</v>
      </c>
      <c r="B41" s="102" t="s">
        <v>32</v>
      </c>
      <c r="C41" s="102"/>
      <c r="D41" s="100"/>
      <c r="E41" s="103">
        <v>41831000</v>
      </c>
      <c r="F41" s="32"/>
      <c r="G41" s="32"/>
    </row>
    <row r="42" spans="1:7" s="76" customFormat="1" ht="18" customHeight="1" x14ac:dyDescent="0.25">
      <c r="A42" s="101" t="s">
        <v>89</v>
      </c>
      <c r="B42" s="104" t="s">
        <v>33</v>
      </c>
      <c r="C42" s="104"/>
      <c r="D42" s="100"/>
      <c r="E42" s="103">
        <f>SUM(E43:E47)</f>
        <v>73268565</v>
      </c>
      <c r="F42" s="27"/>
      <c r="G42" s="27"/>
    </row>
    <row r="43" spans="1:7" s="54" customFormat="1" ht="18" customHeight="1" x14ac:dyDescent="0.25">
      <c r="A43" s="55"/>
      <c r="B43" s="60" t="s">
        <v>34</v>
      </c>
      <c r="C43" s="60"/>
      <c r="D43" s="57"/>
      <c r="E43" s="85">
        <v>54981298</v>
      </c>
      <c r="F43" s="57"/>
      <c r="G43" s="57"/>
    </row>
    <row r="44" spans="1:7" s="54" customFormat="1" ht="18" customHeight="1" x14ac:dyDescent="0.25">
      <c r="A44" s="55"/>
      <c r="B44" s="60" t="s">
        <v>35</v>
      </c>
      <c r="C44" s="60"/>
      <c r="D44" s="57"/>
      <c r="E44" s="85">
        <v>9702582</v>
      </c>
      <c r="F44" s="57"/>
      <c r="G44" s="57"/>
    </row>
    <row r="45" spans="1:7" s="54" customFormat="1" ht="18" customHeight="1" x14ac:dyDescent="0.25">
      <c r="A45" s="55"/>
      <c r="B45" s="60" t="s">
        <v>36</v>
      </c>
      <c r="C45" s="60"/>
      <c r="D45" s="57"/>
      <c r="E45" s="85">
        <v>6468388</v>
      </c>
      <c r="F45" s="57"/>
      <c r="G45" s="57"/>
    </row>
    <row r="46" spans="1:7" s="54" customFormat="1" ht="18" customHeight="1" x14ac:dyDescent="0.25">
      <c r="A46" s="55"/>
      <c r="B46" s="60" t="s">
        <v>71</v>
      </c>
      <c r="C46" s="60"/>
      <c r="D46" s="57"/>
      <c r="E46" s="85">
        <v>499200</v>
      </c>
      <c r="F46" s="57"/>
      <c r="G46" s="57"/>
    </row>
    <row r="47" spans="1:7" s="54" customFormat="1" ht="18" customHeight="1" x14ac:dyDescent="0.25">
      <c r="A47" s="55"/>
      <c r="B47" s="60" t="s">
        <v>66</v>
      </c>
      <c r="C47" s="60"/>
      <c r="D47" s="57"/>
      <c r="E47" s="85">
        <v>1617097</v>
      </c>
      <c r="F47" s="57"/>
      <c r="G47" s="57"/>
    </row>
    <row r="48" spans="1:7" s="54" customFormat="1" ht="18" customHeight="1" x14ac:dyDescent="0.4">
      <c r="A48" s="101" t="s">
        <v>90</v>
      </c>
      <c r="B48" s="104" t="s">
        <v>73</v>
      </c>
      <c r="C48" s="60"/>
      <c r="D48" s="57"/>
      <c r="E48" s="111">
        <f>E49</f>
        <v>1600000</v>
      </c>
      <c r="F48" s="57"/>
      <c r="G48" s="57"/>
    </row>
    <row r="49" spans="1:7" s="54" customFormat="1" ht="18" customHeight="1" x14ac:dyDescent="0.25">
      <c r="A49" s="55"/>
      <c r="B49" s="60" t="s">
        <v>47</v>
      </c>
      <c r="C49" s="60"/>
      <c r="D49" s="57"/>
      <c r="E49" s="85">
        <v>1600000</v>
      </c>
      <c r="F49" s="57"/>
      <c r="G49" s="57"/>
    </row>
    <row r="50" spans="1:7" s="76" customFormat="1" ht="18" customHeight="1" x14ac:dyDescent="0.25">
      <c r="A50" s="101" t="s">
        <v>91</v>
      </c>
      <c r="B50" s="104" t="s">
        <v>37</v>
      </c>
      <c r="C50" s="104"/>
      <c r="D50" s="100"/>
      <c r="E50" s="103">
        <f>SUM(E51:E54)</f>
        <v>59003909</v>
      </c>
      <c r="F50" s="31"/>
      <c r="G50" s="31"/>
    </row>
    <row r="51" spans="1:7" s="54" customFormat="1" ht="18" customHeight="1" x14ac:dyDescent="0.25">
      <c r="A51" s="55"/>
      <c r="B51" s="60" t="s">
        <v>38</v>
      </c>
      <c r="C51" s="60"/>
      <c r="D51" s="57"/>
      <c r="E51" s="85">
        <v>15952853</v>
      </c>
      <c r="F51" s="57"/>
      <c r="G51" s="57"/>
    </row>
    <row r="52" spans="1:7" s="54" customFormat="1" ht="18" customHeight="1" x14ac:dyDescent="0.25">
      <c r="A52" s="55"/>
      <c r="B52" s="60" t="s">
        <v>39</v>
      </c>
      <c r="C52" s="60"/>
      <c r="D52" s="58"/>
      <c r="E52" s="85">
        <v>10843733</v>
      </c>
      <c r="F52" s="61"/>
      <c r="G52" s="61"/>
    </row>
    <row r="53" spans="1:7" s="54" customFormat="1" ht="18" customHeight="1" x14ac:dyDescent="0.25">
      <c r="A53" s="55"/>
      <c r="B53" s="60" t="s">
        <v>63</v>
      </c>
      <c r="C53" s="60"/>
      <c r="D53" s="57"/>
      <c r="E53" s="85">
        <v>31618234</v>
      </c>
      <c r="F53" s="62"/>
      <c r="G53" s="62"/>
    </row>
    <row r="54" spans="1:7" s="54" customFormat="1" ht="18" customHeight="1" x14ac:dyDescent="0.25">
      <c r="A54" s="55"/>
      <c r="B54" s="60" t="s">
        <v>64</v>
      </c>
      <c r="C54" s="60"/>
      <c r="D54" s="57"/>
      <c r="E54" s="85">
        <v>589089</v>
      </c>
      <c r="F54" s="62"/>
      <c r="G54" s="62"/>
    </row>
    <row r="55" spans="1:7" s="76" customFormat="1" ht="18" customHeight="1" x14ac:dyDescent="0.25">
      <c r="A55" s="101" t="s">
        <v>92</v>
      </c>
      <c r="B55" s="104" t="s">
        <v>40</v>
      </c>
      <c r="C55" s="104"/>
      <c r="D55" s="100"/>
      <c r="E55" s="112">
        <f>SUM(E56:E57)</f>
        <v>15772000</v>
      </c>
      <c r="F55" s="34"/>
      <c r="G55" s="34"/>
    </row>
    <row r="56" spans="1:7" s="76" customFormat="1" ht="18" customHeight="1" x14ac:dyDescent="0.25">
      <c r="A56" s="75"/>
      <c r="B56" s="60" t="s">
        <v>61</v>
      </c>
      <c r="C56" s="33"/>
      <c r="D56" s="31"/>
      <c r="E56" s="94">
        <v>9963000</v>
      </c>
      <c r="F56" s="34"/>
      <c r="G56" s="34"/>
    </row>
    <row r="57" spans="1:7" s="54" customFormat="1" ht="31.5" x14ac:dyDescent="0.25">
      <c r="A57" s="55"/>
      <c r="B57" s="52" t="s">
        <v>56</v>
      </c>
      <c r="C57" s="52"/>
      <c r="D57" s="63"/>
      <c r="E57" s="95">
        <v>5809000</v>
      </c>
      <c r="F57" s="57"/>
      <c r="G57" s="57"/>
    </row>
    <row r="58" spans="1:7" s="76" customFormat="1" ht="18" customHeight="1" x14ac:dyDescent="0.25">
      <c r="A58" s="101" t="s">
        <v>93</v>
      </c>
      <c r="B58" s="104" t="s">
        <v>41</v>
      </c>
      <c r="C58" s="104"/>
      <c r="D58" s="100"/>
      <c r="E58" s="103">
        <f>SUM(E59:E62)</f>
        <v>9523063</v>
      </c>
      <c r="F58" s="31"/>
      <c r="G58" s="31"/>
    </row>
    <row r="59" spans="1:7" s="54" customFormat="1" ht="18" customHeight="1" x14ac:dyDescent="0.25">
      <c r="A59" s="55"/>
      <c r="B59" s="60" t="s">
        <v>42</v>
      </c>
      <c r="C59" s="60"/>
      <c r="D59" s="57"/>
      <c r="E59" s="85">
        <v>472241</v>
      </c>
      <c r="F59" s="64"/>
      <c r="G59" s="64"/>
    </row>
    <row r="60" spans="1:7" s="54" customFormat="1" ht="18" customHeight="1" x14ac:dyDescent="0.25">
      <c r="A60" s="55"/>
      <c r="B60" s="60" t="s">
        <v>43</v>
      </c>
      <c r="C60" s="60"/>
      <c r="D60" s="57"/>
      <c r="E60" s="85">
        <v>5870822</v>
      </c>
      <c r="F60" s="61"/>
      <c r="G60" s="61"/>
    </row>
    <row r="61" spans="1:7" s="54" customFormat="1" ht="18" customHeight="1" x14ac:dyDescent="0.25">
      <c r="A61" s="55"/>
      <c r="B61" s="60" t="s">
        <v>57</v>
      </c>
      <c r="C61" s="60"/>
      <c r="D61" s="57"/>
      <c r="E61" s="85">
        <v>630000</v>
      </c>
      <c r="F61" s="61"/>
      <c r="G61" s="61"/>
    </row>
    <row r="62" spans="1:7" s="54" customFormat="1" ht="18" customHeight="1" x14ac:dyDescent="0.25">
      <c r="A62" s="55"/>
      <c r="B62" s="60" t="s">
        <v>74</v>
      </c>
      <c r="C62" s="60"/>
      <c r="D62" s="57"/>
      <c r="E62" s="85">
        <v>2550000</v>
      </c>
      <c r="F62" s="57"/>
      <c r="G62" s="57"/>
    </row>
    <row r="63" spans="1:7" s="54" customFormat="1" ht="18" customHeight="1" x14ac:dyDescent="0.25">
      <c r="A63" s="113" t="s">
        <v>94</v>
      </c>
      <c r="B63" s="104" t="s">
        <v>62</v>
      </c>
      <c r="C63" s="60"/>
      <c r="D63" s="57"/>
      <c r="E63" s="83">
        <f>E64</f>
        <v>0</v>
      </c>
      <c r="F63" s="57"/>
      <c r="G63" s="57"/>
    </row>
    <row r="64" spans="1:7" s="54" customFormat="1" ht="18" customHeight="1" x14ac:dyDescent="0.25">
      <c r="A64" s="55"/>
      <c r="B64" s="60" t="s">
        <v>75</v>
      </c>
      <c r="C64" s="60"/>
      <c r="D64" s="57"/>
      <c r="E64" s="85">
        <v>0</v>
      </c>
      <c r="F64" s="57"/>
      <c r="G64" s="57"/>
    </row>
    <row r="65" spans="1:7" s="76" customFormat="1" ht="18" customHeight="1" x14ac:dyDescent="0.4">
      <c r="A65" s="101" t="s">
        <v>95</v>
      </c>
      <c r="B65" s="104" t="s">
        <v>44</v>
      </c>
      <c r="C65" s="33"/>
      <c r="D65" s="32"/>
      <c r="E65" s="111">
        <f>SUM(E66:E70)</f>
        <v>20150000</v>
      </c>
      <c r="F65" s="32"/>
      <c r="G65" s="32"/>
    </row>
    <row r="66" spans="1:7" s="54" customFormat="1" ht="18" customHeight="1" x14ac:dyDescent="0.25">
      <c r="A66" s="55"/>
      <c r="B66" s="60" t="s">
        <v>76</v>
      </c>
      <c r="C66" s="60"/>
      <c r="D66" s="58"/>
      <c r="E66" s="85">
        <v>4170000</v>
      </c>
      <c r="F66" s="61"/>
      <c r="G66" s="61"/>
    </row>
    <row r="67" spans="1:7" s="54" customFormat="1" ht="18" customHeight="1" x14ac:dyDescent="0.25">
      <c r="A67" s="55"/>
      <c r="B67" s="60" t="s">
        <v>45</v>
      </c>
      <c r="C67" s="60"/>
      <c r="D67" s="58"/>
      <c r="E67" s="85">
        <v>5680000</v>
      </c>
      <c r="F67" s="53"/>
      <c r="G67" s="53"/>
    </row>
    <row r="68" spans="1:7" s="54" customFormat="1" ht="18" customHeight="1" x14ac:dyDescent="0.25">
      <c r="A68" s="55"/>
      <c r="B68" s="60" t="s">
        <v>77</v>
      </c>
      <c r="C68" s="60"/>
      <c r="D68" s="58"/>
      <c r="E68" s="85">
        <v>4600000</v>
      </c>
      <c r="F68" s="53"/>
      <c r="G68" s="53"/>
    </row>
    <row r="69" spans="1:7" s="54" customFormat="1" ht="18" customHeight="1" x14ac:dyDescent="0.25">
      <c r="A69" s="55"/>
      <c r="B69" s="60" t="s">
        <v>46</v>
      </c>
      <c r="C69" s="60"/>
      <c r="D69" s="58"/>
      <c r="E69" s="85">
        <v>2700000</v>
      </c>
      <c r="F69" s="53"/>
      <c r="G69" s="53"/>
    </row>
    <row r="70" spans="1:7" s="54" customFormat="1" ht="18" customHeight="1" x14ac:dyDescent="0.25">
      <c r="A70" s="55"/>
      <c r="B70" s="60" t="s">
        <v>47</v>
      </c>
      <c r="C70" s="60"/>
      <c r="D70" s="58"/>
      <c r="E70" s="85">
        <v>3000000</v>
      </c>
      <c r="F70" s="53"/>
      <c r="G70" s="53"/>
    </row>
    <row r="71" spans="1:7" s="54" customFormat="1" ht="18" customHeight="1" x14ac:dyDescent="0.4">
      <c r="A71" s="101" t="s">
        <v>96</v>
      </c>
      <c r="B71" s="104" t="s">
        <v>79</v>
      </c>
      <c r="C71" s="60"/>
      <c r="D71" s="58"/>
      <c r="E71" s="111">
        <f>SUM(E72:E73)</f>
        <v>23882800</v>
      </c>
      <c r="F71" s="53"/>
      <c r="G71" s="53"/>
    </row>
    <row r="72" spans="1:7" s="54" customFormat="1" ht="18" customHeight="1" x14ac:dyDescent="0.25">
      <c r="A72" s="101"/>
      <c r="B72" s="60" t="s">
        <v>87</v>
      </c>
      <c r="C72" s="60"/>
      <c r="D72" s="58"/>
      <c r="E72" s="85">
        <v>22169800</v>
      </c>
      <c r="F72" s="53"/>
      <c r="G72" s="53"/>
    </row>
    <row r="73" spans="1:7" s="54" customFormat="1" ht="18" customHeight="1" x14ac:dyDescent="0.25">
      <c r="A73" s="55"/>
      <c r="B73" s="60" t="s">
        <v>80</v>
      </c>
      <c r="C73" s="60"/>
      <c r="D73" s="58"/>
      <c r="E73" s="85">
        <v>1713000</v>
      </c>
      <c r="F73" s="53"/>
      <c r="G73" s="53"/>
    </row>
    <row r="74" spans="1:7" s="116" customFormat="1" ht="18" customHeight="1" x14ac:dyDescent="0.4">
      <c r="A74" s="101" t="s">
        <v>97</v>
      </c>
      <c r="B74" s="104" t="s">
        <v>100</v>
      </c>
      <c r="C74" s="104"/>
      <c r="D74" s="114"/>
      <c r="E74" s="111">
        <f>SUM(E75:E76)</f>
        <v>16615221</v>
      </c>
      <c r="F74" s="115"/>
      <c r="G74" s="115"/>
    </row>
    <row r="75" spans="1:7" s="54" customFormat="1" ht="18" customHeight="1" x14ac:dyDescent="0.25">
      <c r="A75" s="55"/>
      <c r="B75" s="60" t="s">
        <v>98</v>
      </c>
      <c r="C75" s="60"/>
      <c r="D75" s="58"/>
      <c r="E75" s="85">
        <v>13015221</v>
      </c>
      <c r="F75" s="53"/>
      <c r="G75" s="53"/>
    </row>
    <row r="76" spans="1:7" s="54" customFormat="1" ht="18" customHeight="1" x14ac:dyDescent="0.25">
      <c r="A76" s="55"/>
      <c r="B76" s="60" t="s">
        <v>99</v>
      </c>
      <c r="C76" s="60"/>
      <c r="D76" s="58"/>
      <c r="E76" s="85">
        <v>3600000</v>
      </c>
      <c r="F76" s="53"/>
      <c r="G76" s="53"/>
    </row>
    <row r="77" spans="1:7" s="54" customFormat="1" ht="18" customHeight="1" x14ac:dyDescent="0.4">
      <c r="A77" s="101" t="s">
        <v>103</v>
      </c>
      <c r="B77" s="104" t="s">
        <v>47</v>
      </c>
      <c r="C77" s="60"/>
      <c r="D77" s="58"/>
      <c r="E77" s="111">
        <f>E78</f>
        <v>900000</v>
      </c>
      <c r="F77" s="53"/>
      <c r="G77" s="53"/>
    </row>
    <row r="78" spans="1:7" s="54" customFormat="1" ht="18" customHeight="1" x14ac:dyDescent="0.25">
      <c r="A78" s="55"/>
      <c r="B78" s="60" t="s">
        <v>78</v>
      </c>
      <c r="C78" s="60"/>
      <c r="D78" s="58"/>
      <c r="E78" s="85">
        <v>900000</v>
      </c>
      <c r="F78" s="53"/>
      <c r="G78" s="53"/>
    </row>
    <row r="79" spans="1:7" s="76" customFormat="1" ht="18" customHeight="1" x14ac:dyDescent="0.25">
      <c r="A79" s="37">
        <v>2</v>
      </c>
      <c r="B79" s="38" t="s">
        <v>48</v>
      </c>
      <c r="C79" s="39"/>
      <c r="D79" s="86">
        <f>D80+D86</f>
        <v>626400000</v>
      </c>
      <c r="E79" s="86">
        <f>E80+E86</f>
        <v>83196260</v>
      </c>
      <c r="F79" s="40"/>
      <c r="G79" s="40"/>
    </row>
    <row r="80" spans="1:7" s="76" customFormat="1" ht="18" customHeight="1" x14ac:dyDescent="0.25">
      <c r="A80" s="41" t="s">
        <v>104</v>
      </c>
      <c r="B80" s="36" t="s">
        <v>49</v>
      </c>
      <c r="C80" s="89">
        <v>97466810</v>
      </c>
      <c r="D80" s="89">
        <v>611000000</v>
      </c>
      <c r="E80" s="83">
        <f>SUM(E81:E83)+E85</f>
        <v>83196260</v>
      </c>
      <c r="F80" s="42">
        <f>E80/D80</f>
        <v>0.13616409165302781</v>
      </c>
      <c r="G80" s="42">
        <f>E80/C80</f>
        <v>0.85358554363275052</v>
      </c>
    </row>
    <row r="81" spans="1:7" s="76" customFormat="1" ht="18" customHeight="1" x14ac:dyDescent="0.25">
      <c r="A81" s="43"/>
      <c r="B81" s="35" t="s">
        <v>50</v>
      </c>
      <c r="C81" s="35"/>
      <c r="D81" s="98"/>
      <c r="E81" s="84">
        <v>3960000</v>
      </c>
      <c r="F81" s="30"/>
      <c r="G81" s="30"/>
    </row>
    <row r="82" spans="1:7" s="76" customFormat="1" ht="18" customHeight="1" x14ac:dyDescent="0.25">
      <c r="A82" s="43"/>
      <c r="B82" s="35" t="s">
        <v>51</v>
      </c>
      <c r="C82" s="35"/>
      <c r="D82" s="99"/>
      <c r="E82" s="84">
        <v>58775260</v>
      </c>
      <c r="F82" s="30"/>
      <c r="G82" s="30"/>
    </row>
    <row r="83" spans="1:7" s="76" customFormat="1" ht="18" customHeight="1" x14ac:dyDescent="0.25">
      <c r="A83" s="43"/>
      <c r="B83" s="35" t="s">
        <v>52</v>
      </c>
      <c r="C83" s="35"/>
      <c r="D83" s="90"/>
      <c r="E83" s="84">
        <f>E84</f>
        <v>4860000</v>
      </c>
      <c r="F83" s="30"/>
      <c r="G83" s="30"/>
    </row>
    <row r="84" spans="1:7" s="54" customFormat="1" ht="15.75" x14ac:dyDescent="0.25">
      <c r="A84" s="51"/>
      <c r="B84" s="52" t="s">
        <v>82</v>
      </c>
      <c r="C84" s="89"/>
      <c r="D84" s="91"/>
      <c r="E84" s="85">
        <v>4860000</v>
      </c>
      <c r="F84" s="53"/>
      <c r="G84" s="53"/>
    </row>
    <row r="85" spans="1:7" s="54" customFormat="1" ht="15.75" x14ac:dyDescent="0.25">
      <c r="A85" s="51"/>
      <c r="B85" s="35" t="s">
        <v>101</v>
      </c>
      <c r="C85" s="89"/>
      <c r="D85" s="91"/>
      <c r="E85" s="84">
        <v>15601000</v>
      </c>
      <c r="F85" s="53"/>
      <c r="G85" s="53"/>
    </row>
    <row r="86" spans="1:7" s="29" customFormat="1" ht="18" customHeight="1" x14ac:dyDescent="0.25">
      <c r="A86" s="44" t="s">
        <v>105</v>
      </c>
      <c r="B86" s="122" t="s">
        <v>53</v>
      </c>
      <c r="C86" s="123">
        <v>11500000</v>
      </c>
      <c r="D86" s="124">
        <v>15400000</v>
      </c>
      <c r="E86" s="87">
        <v>0</v>
      </c>
      <c r="F86" s="125"/>
      <c r="G86" s="125"/>
    </row>
    <row r="87" spans="1:7" s="29" customFormat="1" ht="18" customHeight="1" x14ac:dyDescent="0.25">
      <c r="A87" s="118">
        <v>3</v>
      </c>
      <c r="B87" s="119" t="s">
        <v>102</v>
      </c>
      <c r="C87" s="120"/>
      <c r="D87" s="121">
        <f>SUM(D88:D89)</f>
        <v>201570000</v>
      </c>
      <c r="E87" s="121">
        <f>SUM(E88:E89)</f>
        <v>100396910</v>
      </c>
      <c r="F87" s="117"/>
      <c r="G87" s="117"/>
    </row>
    <row r="88" spans="1:7" s="76" customFormat="1" ht="18" customHeight="1" x14ac:dyDescent="0.25">
      <c r="A88" s="126" t="s">
        <v>106</v>
      </c>
      <c r="B88" s="127" t="s">
        <v>107</v>
      </c>
      <c r="C88" s="128"/>
      <c r="D88" s="129">
        <v>165570000</v>
      </c>
      <c r="E88" s="130">
        <v>78864558</v>
      </c>
      <c r="F88" s="131">
        <f>E88/D88</f>
        <v>0.47632154375792718</v>
      </c>
      <c r="G88" s="42"/>
    </row>
    <row r="89" spans="1:7" s="76" customFormat="1" ht="18" customHeight="1" x14ac:dyDescent="0.25">
      <c r="A89" s="126" t="s">
        <v>108</v>
      </c>
      <c r="B89" s="127" t="s">
        <v>109</v>
      </c>
      <c r="C89" s="128"/>
      <c r="D89" s="129">
        <v>36000000</v>
      </c>
      <c r="E89" s="130">
        <v>21532352</v>
      </c>
      <c r="F89" s="131">
        <f>E89/D89</f>
        <v>0.59812088888888892</v>
      </c>
      <c r="G89" s="42"/>
    </row>
    <row r="90" spans="1:7" s="29" customFormat="1" ht="15.75" x14ac:dyDescent="0.25">
      <c r="A90" s="44"/>
      <c r="B90" s="45"/>
      <c r="C90" s="45"/>
      <c r="D90" s="46"/>
      <c r="E90" s="87"/>
      <c r="F90" s="47"/>
      <c r="G90" s="47"/>
    </row>
    <row r="91" spans="1:7" x14ac:dyDescent="0.3">
      <c r="A91" s="48"/>
      <c r="B91" s="49"/>
      <c r="C91" s="49"/>
      <c r="D91" s="50"/>
      <c r="E91" s="88"/>
      <c r="F91" s="50"/>
      <c r="G91" s="50"/>
    </row>
    <row r="92" spans="1:7" x14ac:dyDescent="0.3">
      <c r="D92" s="11"/>
      <c r="E92" s="97" t="s">
        <v>111</v>
      </c>
    </row>
    <row r="93" spans="1:7" ht="15.95" customHeight="1" x14ac:dyDescent="0.3">
      <c r="A93" s="74" t="s">
        <v>58</v>
      </c>
      <c r="E93" s="96" t="s">
        <v>54</v>
      </c>
    </row>
    <row r="94" spans="1:7" ht="15.95" customHeight="1" x14ac:dyDescent="0.3">
      <c r="A94" s="19" t="s">
        <v>59</v>
      </c>
    </row>
    <row r="95" spans="1:7" x14ac:dyDescent="0.3">
      <c r="A95" s="19" t="s">
        <v>60</v>
      </c>
    </row>
    <row r="96" spans="1:7" x14ac:dyDescent="0.3">
      <c r="A96" s="132"/>
    </row>
  </sheetData>
  <mergeCells count="10">
    <mergeCell ref="I20:I22"/>
    <mergeCell ref="J20:J23"/>
    <mergeCell ref="E2:G2"/>
    <mergeCell ref="A20:A24"/>
    <mergeCell ref="B20:B24"/>
    <mergeCell ref="C20:C24"/>
    <mergeCell ref="D20:D24"/>
    <mergeCell ref="E20:E24"/>
    <mergeCell ref="F20:F24"/>
    <mergeCell ref="G20:G24"/>
  </mergeCells>
  <pageMargins left="0.4" right="0.2" top="0.68" bottom="0.87" header="0.28000000000000003" footer="0.24"/>
  <pageSetup paperSize="9" orientation="portrait" verticalDpi="0" r:id="rId1"/>
  <headerFooter alignWithMargins="0">
    <oddFooter>&amp;RBiểu số 3: Trang &amp;P/3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quy 3</vt:lpstr>
      <vt:lpstr>'quy 3'!chuong_pl_7</vt:lpstr>
      <vt:lpstr>'quy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2023-10-11T08:19:10Z</cp:lastPrinted>
  <dcterms:created xsi:type="dcterms:W3CDTF">2021-03-15T07:00:45Z</dcterms:created>
  <dcterms:modified xsi:type="dcterms:W3CDTF">2023-10-12T01:41:50Z</dcterms:modified>
</cp:coreProperties>
</file>